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 C\Documents\KMHC\"/>
    </mc:Choice>
  </mc:AlternateContent>
  <bookViews>
    <workbookView xWindow="0" yWindow="0" windowWidth="11085" windowHeight="5535"/>
  </bookViews>
  <sheets>
    <sheet name="Budget" sheetId="1" r:id="rId1"/>
    <sheet name="Dues Fee Structure" sheetId="2" r:id="rId2"/>
    <sheet name="Membership Dues Paid" sheetId="5" r:id="rId3"/>
  </sheets>
  <calcPr calcId="152511"/>
</workbook>
</file>

<file path=xl/calcChain.xml><?xml version="1.0" encoding="utf-8"?>
<calcChain xmlns="http://schemas.openxmlformats.org/spreadsheetml/2006/main">
  <c r="G23" i="2" l="1"/>
  <c r="L27" i="2"/>
  <c r="I27" i="2"/>
  <c r="E27" i="2"/>
  <c r="G25" i="2"/>
  <c r="G24" i="2"/>
  <c r="G22" i="2"/>
  <c r="G21" i="2"/>
  <c r="G20" i="2"/>
  <c r="G19" i="2"/>
  <c r="G18" i="2"/>
  <c r="N27" i="2"/>
  <c r="K27" i="2"/>
  <c r="G17" i="2"/>
  <c r="G27" i="2" l="1"/>
  <c r="N10" i="2"/>
  <c r="N9" i="2"/>
  <c r="N8" i="2"/>
  <c r="N7" i="2"/>
  <c r="N6" i="2"/>
  <c r="N5" i="2"/>
  <c r="N4" i="2"/>
  <c r="N3" i="2"/>
  <c r="L12" i="2"/>
  <c r="M15" i="1"/>
  <c r="M30" i="1"/>
  <c r="K30" i="1"/>
  <c r="K15" i="1"/>
  <c r="K31" i="1" l="1"/>
  <c r="M31" i="1"/>
  <c r="N12" i="2"/>
  <c r="I12" i="2"/>
  <c r="K3" i="2"/>
  <c r="K10" i="2"/>
  <c r="K9" i="2"/>
  <c r="K8" i="2"/>
  <c r="K7" i="2"/>
  <c r="K6" i="2"/>
  <c r="K5" i="2"/>
  <c r="K4" i="2"/>
  <c r="H30" i="1"/>
  <c r="H15" i="1"/>
  <c r="E12" i="2"/>
  <c r="G10" i="2"/>
  <c r="G9" i="2"/>
  <c r="G8" i="2"/>
  <c r="G7" i="2"/>
  <c r="G6" i="2"/>
  <c r="G5" i="2"/>
  <c r="G4" i="2"/>
  <c r="G3" i="2"/>
  <c r="J30" i="1"/>
  <c r="J15" i="1"/>
  <c r="G30" i="1"/>
  <c r="G15" i="1"/>
  <c r="E30" i="1"/>
  <c r="D30" i="1"/>
  <c r="E15" i="1"/>
  <c r="E31" i="1" s="1"/>
  <c r="D15" i="1"/>
  <c r="D31" i="1" s="1"/>
  <c r="G31" i="1" l="1"/>
  <c r="H31" i="1"/>
  <c r="K12" i="2"/>
  <c r="G12" i="2"/>
  <c r="J31" i="1"/>
</calcChain>
</file>

<file path=xl/sharedStrings.xml><?xml version="1.0" encoding="utf-8"?>
<sst xmlns="http://schemas.openxmlformats.org/spreadsheetml/2006/main" count="141" uniqueCount="95">
  <si>
    <t>KMHC Budget Planning Workshet</t>
  </si>
  <si>
    <t>Income</t>
  </si>
  <si>
    <t>Advocacy Day Revenue</t>
  </si>
  <si>
    <t>Corporate Dues</t>
  </si>
  <si>
    <t>Individual Dues</t>
  </si>
  <si>
    <t>Interest Income</t>
  </si>
  <si>
    <t>Licensed Professionals</t>
  </si>
  <si>
    <t>Nonprofit Organization Dues</t>
  </si>
  <si>
    <t>Prior Year Dues</t>
  </si>
  <si>
    <t>49900 · Uncategorized Income</t>
  </si>
  <si>
    <t>Total Income</t>
  </si>
  <si>
    <t>Expense</t>
  </si>
  <si>
    <t>Advocacy Day Expense</t>
  </si>
  <si>
    <t>Advocacy Initiative Expense</t>
  </si>
  <si>
    <t>Amy's expenses - supplies</t>
  </si>
  <si>
    <t>Bank Charge</t>
  </si>
  <si>
    <t>Bonus</t>
  </si>
  <si>
    <t>Conference Calls</t>
  </si>
  <si>
    <t>Insurance</t>
  </si>
  <si>
    <t>Meeting expense--Advocacy</t>
  </si>
  <si>
    <t>Meeting expenses--Board and Mem</t>
  </si>
  <si>
    <t>Postage</t>
  </si>
  <si>
    <t>Professional Services</t>
  </si>
  <si>
    <t>Website</t>
  </si>
  <si>
    <t>Total Expense</t>
  </si>
  <si>
    <t>Net Income</t>
  </si>
  <si>
    <t>Budget</t>
  </si>
  <si>
    <t>Actual</t>
  </si>
  <si>
    <t>Membership Levels</t>
  </si>
  <si>
    <t>Membership Fee</t>
  </si>
  <si>
    <t>Projected Income</t>
  </si>
  <si>
    <t>Comp</t>
  </si>
  <si>
    <t>Corporate</t>
  </si>
  <si>
    <t>Individual</t>
  </si>
  <si>
    <t>Professional</t>
  </si>
  <si>
    <t>NPO $0-500K</t>
  </si>
  <si>
    <t>NPO $500K-10M</t>
  </si>
  <si>
    <t>NPO $10M +</t>
  </si>
  <si>
    <t>NPO Alternate</t>
  </si>
  <si>
    <t>Totals</t>
  </si>
  <si>
    <t>Johnson &amp; Johnson</t>
  </si>
  <si>
    <t>Headquarters, Inc.</t>
  </si>
  <si>
    <t>Kansas Psychiatric Society</t>
  </si>
  <si>
    <t>ACMHCK</t>
  </si>
  <si>
    <t>Donation</t>
  </si>
  <si>
    <t>Amount</t>
  </si>
  <si>
    <t>Pfizer</t>
  </si>
  <si>
    <t>Glen Yancey</t>
  </si>
  <si>
    <t>Jane Rhys</t>
  </si>
  <si>
    <t>Ira Stamm</t>
  </si>
  <si>
    <t>Steve Solomon</t>
  </si>
  <si>
    <t>MHA of the Heartland</t>
  </si>
  <si>
    <t>DCCCA</t>
  </si>
  <si>
    <t>2015 #</t>
  </si>
  <si>
    <t>Actual $</t>
  </si>
  <si>
    <t>Checking</t>
  </si>
  <si>
    <t>Money Market</t>
  </si>
  <si>
    <t>Actual YTD</t>
  </si>
  <si>
    <t>2016 #</t>
  </si>
  <si>
    <t>2017 #</t>
  </si>
  <si>
    <t>NPO $500K-5M</t>
  </si>
  <si>
    <t>NPO $5M-10M</t>
  </si>
  <si>
    <t>NPO &gt;$10M</t>
  </si>
  <si>
    <t>Proposed changes:</t>
  </si>
  <si>
    <t>2016 Level</t>
  </si>
  <si>
    <t>Kenneth Kerle</t>
  </si>
  <si>
    <t>Ind.</t>
  </si>
  <si>
    <t>Paul Wurth</t>
  </si>
  <si>
    <t>Shelly Dudley</t>
  </si>
  <si>
    <t>Tom Bauer</t>
  </si>
  <si>
    <t>Nick Reinecker</t>
  </si>
  <si>
    <t>Mary Ellen Conlee</t>
  </si>
  <si>
    <t>Nancy Niles-Lusk</t>
  </si>
  <si>
    <t>Joseph Jekel</t>
  </si>
  <si>
    <t>Dave Ranney</t>
  </si>
  <si>
    <t>Marcia Epstien</t>
  </si>
  <si>
    <t>Pro.</t>
  </si>
  <si>
    <t>Jane Adams</t>
  </si>
  <si>
    <t xml:space="preserve">Roy Menniger </t>
  </si>
  <si>
    <t>NAMI KS</t>
  </si>
  <si>
    <t>Tier 3 NP</t>
  </si>
  <si>
    <t>NASW KS</t>
  </si>
  <si>
    <t>Disability Rights Center</t>
  </si>
  <si>
    <t>Tier 2 NP</t>
  </si>
  <si>
    <t>Marillac</t>
  </si>
  <si>
    <t>MHA of South Central KS</t>
  </si>
  <si>
    <t>Florence Crittenton Svcs</t>
  </si>
  <si>
    <t>Stormont Vail</t>
  </si>
  <si>
    <t>Tier 1 NP</t>
  </si>
  <si>
    <t>Otsuka</t>
  </si>
  <si>
    <t>Corp.</t>
  </si>
  <si>
    <t>Eli Lilly &amp; Company</t>
  </si>
  <si>
    <t>Mixed NP</t>
  </si>
  <si>
    <t>2016 Dues Paid Members</t>
  </si>
  <si>
    <t>990 and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</si>
</sst>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0" fillId="0" borderId="1" xfId="0" applyBorder="1"/>
    <xf numFmtId="44" fontId="0" fillId="0" borderId="0" xfId="1" applyFont="1"/>
    <xf numFmtId="44" fontId="0" fillId="0" borderId="0" xfId="0" applyNumberFormat="1"/>
    <xf numFmtId="0" fontId="2" fillId="0" borderId="2" xfId="0" applyFont="1" applyBorder="1"/>
    <xf numFmtId="44" fontId="2" fillId="0" borderId="2" xfId="0" applyNumberFormat="1" applyFont="1" applyBorder="1"/>
    <xf numFmtId="4" fontId="0" fillId="0" borderId="0" xfId="0" applyNumberFormat="1"/>
    <xf numFmtId="0" fontId="2" fillId="0" borderId="0" xfId="0" applyFont="1" applyBorder="1"/>
    <xf numFmtId="44" fontId="2" fillId="0" borderId="0" xfId="0" applyNumberFormat="1" applyFont="1" applyBorder="1"/>
    <xf numFmtId="0" fontId="2" fillId="0" borderId="0" xfId="0" applyFont="1"/>
    <xf numFmtId="44" fontId="0" fillId="0" borderId="1" xfId="1" applyFont="1" applyBorder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topLeftCell="C1" workbookViewId="0">
      <selection activeCell="H38" sqref="H38"/>
    </sheetView>
  </sheetViews>
  <sheetFormatPr defaultRowHeight="15" x14ac:dyDescent="0.25"/>
  <cols>
    <col min="1" max="1" width="3" customWidth="1"/>
    <col min="2" max="2" width="4.42578125" customWidth="1"/>
    <col min="3" max="3" width="30" customWidth="1"/>
    <col min="4" max="5" width="11.5703125" bestFit="1" customWidth="1"/>
    <col min="7" max="7" width="11.5703125" bestFit="1" customWidth="1"/>
    <col min="8" max="8" width="12.28515625" bestFit="1" customWidth="1"/>
    <col min="10" max="10" width="11.5703125" bestFit="1" customWidth="1"/>
    <col min="11" max="11" width="11.5703125" style="14" bestFit="1" customWidth="1"/>
    <col min="13" max="13" width="11.5703125" bestFit="1" customWidth="1"/>
    <col min="14" max="14" width="11.28515625" bestFit="1" customWidth="1"/>
  </cols>
  <sheetData>
    <row r="1" spans="1:14" x14ac:dyDescent="0.25">
      <c r="A1" t="s">
        <v>0</v>
      </c>
    </row>
    <row r="3" spans="1:14" x14ac:dyDescent="0.25">
      <c r="A3" s="1"/>
      <c r="B3" s="1"/>
      <c r="C3" s="1"/>
      <c r="D3" s="17">
        <v>2014</v>
      </c>
      <c r="E3" s="17"/>
      <c r="G3" s="17">
        <v>2015</v>
      </c>
      <c r="H3" s="17"/>
      <c r="J3" s="17">
        <v>2016</v>
      </c>
      <c r="K3" s="17"/>
      <c r="M3" s="17">
        <v>2017</v>
      </c>
      <c r="N3" s="17"/>
    </row>
    <row r="4" spans="1:14" x14ac:dyDescent="0.25">
      <c r="A4" s="2"/>
      <c r="B4" s="3"/>
      <c r="C4" s="3"/>
      <c r="D4" t="s">
        <v>26</v>
      </c>
      <c r="E4" t="s">
        <v>27</v>
      </c>
      <c r="G4" t="s">
        <v>26</v>
      </c>
      <c r="H4" t="s">
        <v>27</v>
      </c>
      <c r="J4" t="s">
        <v>26</v>
      </c>
      <c r="K4" s="14" t="s">
        <v>57</v>
      </c>
      <c r="M4" t="s">
        <v>26</v>
      </c>
      <c r="N4" t="s">
        <v>57</v>
      </c>
    </row>
    <row r="5" spans="1:14" x14ac:dyDescent="0.25">
      <c r="A5" s="1"/>
      <c r="B5" s="1" t="s">
        <v>1</v>
      </c>
      <c r="C5" s="1"/>
    </row>
    <row r="6" spans="1:14" x14ac:dyDescent="0.25">
      <c r="A6" s="1"/>
      <c r="B6" s="1"/>
      <c r="C6" s="1" t="s">
        <v>2</v>
      </c>
      <c r="D6" s="5">
        <v>5500</v>
      </c>
      <c r="E6" s="5">
        <v>5325</v>
      </c>
      <c r="F6" s="5"/>
      <c r="G6" s="5">
        <v>5500</v>
      </c>
      <c r="H6" s="5">
        <v>9000</v>
      </c>
      <c r="I6" s="5"/>
      <c r="J6" s="5">
        <v>5500</v>
      </c>
      <c r="K6" s="15">
        <v>4560</v>
      </c>
      <c r="M6" s="5">
        <v>5500</v>
      </c>
      <c r="N6" s="5"/>
    </row>
    <row r="7" spans="1:14" x14ac:dyDescent="0.25">
      <c r="A7" s="1"/>
      <c r="B7" s="1"/>
      <c r="C7" s="1" t="s">
        <v>3</v>
      </c>
      <c r="D7" s="5">
        <v>7500</v>
      </c>
      <c r="E7" s="5">
        <v>8500</v>
      </c>
      <c r="F7" s="5"/>
      <c r="G7" s="5">
        <v>7500</v>
      </c>
      <c r="H7" s="5">
        <v>1000</v>
      </c>
      <c r="I7" s="5"/>
      <c r="J7" s="5">
        <v>7000</v>
      </c>
      <c r="K7" s="15">
        <v>4000</v>
      </c>
      <c r="M7" s="5">
        <v>5000</v>
      </c>
      <c r="N7" s="5"/>
    </row>
    <row r="8" spans="1:14" x14ac:dyDescent="0.25">
      <c r="A8" s="1"/>
      <c r="B8" s="1"/>
      <c r="C8" s="1" t="s">
        <v>4</v>
      </c>
      <c r="D8" s="5">
        <v>200</v>
      </c>
      <c r="E8" s="5">
        <v>100</v>
      </c>
      <c r="F8" s="5"/>
      <c r="G8" s="5">
        <v>200</v>
      </c>
      <c r="H8" s="5">
        <v>125</v>
      </c>
      <c r="I8" s="5"/>
      <c r="J8" s="5">
        <v>200</v>
      </c>
      <c r="K8" s="15">
        <v>275</v>
      </c>
      <c r="M8" s="5">
        <v>440</v>
      </c>
      <c r="N8" s="5"/>
    </row>
    <row r="9" spans="1:14" x14ac:dyDescent="0.25">
      <c r="A9" s="1"/>
      <c r="B9" s="1"/>
      <c r="C9" s="1" t="s">
        <v>5</v>
      </c>
      <c r="D9" s="5">
        <v>20</v>
      </c>
      <c r="E9" s="5">
        <v>18.09</v>
      </c>
      <c r="F9" s="5"/>
      <c r="G9" s="5">
        <v>20</v>
      </c>
      <c r="H9" s="5">
        <v>9.19</v>
      </c>
      <c r="I9" s="5"/>
      <c r="J9" s="5">
        <v>20</v>
      </c>
      <c r="K9" s="15">
        <v>4.0199999999999996</v>
      </c>
      <c r="M9" s="5">
        <v>2</v>
      </c>
      <c r="N9" s="5"/>
    </row>
    <row r="10" spans="1:14" x14ac:dyDescent="0.25">
      <c r="A10" s="1"/>
      <c r="B10" s="1"/>
      <c r="C10" s="1" t="s">
        <v>6</v>
      </c>
      <c r="D10" s="5">
        <v>400</v>
      </c>
      <c r="E10" s="5">
        <v>100</v>
      </c>
      <c r="F10" s="5"/>
      <c r="G10" s="5">
        <v>400</v>
      </c>
      <c r="H10" s="5">
        <v>300</v>
      </c>
      <c r="I10" s="5"/>
      <c r="J10" s="5">
        <v>400</v>
      </c>
      <c r="K10" s="15">
        <v>500</v>
      </c>
      <c r="M10" s="5">
        <v>500</v>
      </c>
      <c r="N10" s="5"/>
    </row>
    <row r="11" spans="1:14" x14ac:dyDescent="0.25">
      <c r="A11" s="1"/>
      <c r="B11" s="1"/>
      <c r="C11" s="1" t="s">
        <v>7</v>
      </c>
      <c r="D11" s="5">
        <v>24300</v>
      </c>
      <c r="E11" s="5">
        <v>20250</v>
      </c>
      <c r="F11" s="5"/>
      <c r="G11" s="5">
        <v>24300</v>
      </c>
      <c r="H11" s="5">
        <v>20750</v>
      </c>
      <c r="I11" s="5"/>
      <c r="J11" s="5">
        <v>24300</v>
      </c>
      <c r="K11" s="15">
        <v>21250</v>
      </c>
      <c r="M11" s="5">
        <v>25300</v>
      </c>
      <c r="N11" s="5"/>
    </row>
    <row r="12" spans="1:14" x14ac:dyDescent="0.25">
      <c r="A12" s="1"/>
      <c r="B12" s="1"/>
      <c r="C12" s="1" t="s">
        <v>8</v>
      </c>
      <c r="D12" s="5">
        <v>0</v>
      </c>
      <c r="E12" s="5">
        <v>0</v>
      </c>
      <c r="F12" s="5"/>
      <c r="G12" s="5">
        <v>0</v>
      </c>
      <c r="H12" s="5">
        <v>250</v>
      </c>
      <c r="I12" s="5"/>
      <c r="J12" s="5">
        <v>0</v>
      </c>
      <c r="K12" s="15">
        <v>1500</v>
      </c>
      <c r="M12" s="5">
        <v>0</v>
      </c>
      <c r="N12" s="5"/>
    </row>
    <row r="13" spans="1:14" x14ac:dyDescent="0.25">
      <c r="A13" s="1"/>
      <c r="B13" s="1"/>
      <c r="C13" s="1" t="s">
        <v>44</v>
      </c>
      <c r="D13" s="5">
        <v>0</v>
      </c>
      <c r="E13" s="5">
        <v>0</v>
      </c>
      <c r="F13" s="5"/>
      <c r="G13" s="5">
        <v>0</v>
      </c>
      <c r="H13" s="5">
        <v>10</v>
      </c>
      <c r="I13" s="5"/>
      <c r="J13" s="5">
        <v>0</v>
      </c>
      <c r="K13" s="15">
        <v>0</v>
      </c>
      <c r="M13" s="5">
        <v>0</v>
      </c>
      <c r="N13" s="5"/>
    </row>
    <row r="14" spans="1:14" x14ac:dyDescent="0.25">
      <c r="A14" s="1"/>
      <c r="B14" s="1"/>
      <c r="C14" s="1" t="s">
        <v>9</v>
      </c>
      <c r="D14" s="5">
        <v>0</v>
      </c>
      <c r="E14" s="5">
        <v>0</v>
      </c>
      <c r="F14" s="5"/>
      <c r="G14" s="5">
        <v>0</v>
      </c>
      <c r="H14" s="5">
        <v>1000</v>
      </c>
      <c r="I14" s="5"/>
      <c r="J14" s="5">
        <v>0</v>
      </c>
      <c r="K14" s="15">
        <v>0</v>
      </c>
      <c r="M14" s="5">
        <v>0</v>
      </c>
      <c r="N14" s="5"/>
    </row>
    <row r="15" spans="1:14" x14ac:dyDescent="0.25">
      <c r="A15" s="1"/>
      <c r="B15" s="1" t="s">
        <v>10</v>
      </c>
      <c r="C15" s="1"/>
      <c r="D15" s="5">
        <f>SUM(D6:D14)</f>
        <v>37920</v>
      </c>
      <c r="E15" s="5">
        <f>SUM(E6:E14)</f>
        <v>34293.089999999997</v>
      </c>
      <c r="F15" s="5"/>
      <c r="G15" s="5">
        <f>SUM(G6:G14)</f>
        <v>37920</v>
      </c>
      <c r="H15" s="5">
        <f>SUM(H6:H14)</f>
        <v>32444.190000000002</v>
      </c>
      <c r="I15" s="5"/>
      <c r="J15" s="5">
        <f>SUM(J6:J14)</f>
        <v>37420</v>
      </c>
      <c r="K15" s="16">
        <f>SUM(K6:K14)</f>
        <v>32089.02</v>
      </c>
      <c r="M15" s="5">
        <f>SUM(M6:M14)</f>
        <v>36742</v>
      </c>
      <c r="N15" s="6"/>
    </row>
    <row r="16" spans="1:14" x14ac:dyDescent="0.25">
      <c r="A16" s="1"/>
      <c r="B16" s="1" t="s">
        <v>11</v>
      </c>
      <c r="C16" s="1"/>
      <c r="D16" s="5"/>
      <c r="E16" s="5"/>
      <c r="F16" s="5"/>
      <c r="G16" s="5"/>
      <c r="H16" s="5"/>
      <c r="I16" s="5"/>
      <c r="J16" s="5"/>
      <c r="M16" s="5"/>
    </row>
    <row r="17" spans="1:14" x14ac:dyDescent="0.25">
      <c r="A17" s="1"/>
      <c r="B17" s="1"/>
      <c r="C17" s="1" t="s">
        <v>12</v>
      </c>
      <c r="D17" s="5">
        <v>6000</v>
      </c>
      <c r="E17" s="5">
        <v>4654.68</v>
      </c>
      <c r="F17" s="5"/>
      <c r="G17" s="5">
        <v>6000</v>
      </c>
      <c r="H17" s="5">
        <v>7156.67</v>
      </c>
      <c r="I17" s="5"/>
      <c r="J17" s="5">
        <v>5500</v>
      </c>
      <c r="K17" s="16">
        <v>5260.84</v>
      </c>
      <c r="M17" s="5">
        <v>5500</v>
      </c>
      <c r="N17" s="6"/>
    </row>
    <row r="18" spans="1:14" x14ac:dyDescent="0.25">
      <c r="A18" s="1"/>
      <c r="B18" s="1"/>
      <c r="C18" s="1" t="s">
        <v>13</v>
      </c>
      <c r="D18" s="5">
        <v>0</v>
      </c>
      <c r="E18" s="5">
        <v>1002.65</v>
      </c>
      <c r="F18" s="5"/>
      <c r="G18" s="5">
        <v>0</v>
      </c>
      <c r="H18" s="5">
        <v>4826.5600000000004</v>
      </c>
      <c r="I18" s="5"/>
      <c r="J18" s="5">
        <v>0</v>
      </c>
      <c r="K18" s="16">
        <v>0</v>
      </c>
      <c r="M18" s="5">
        <v>0</v>
      </c>
      <c r="N18" s="6"/>
    </row>
    <row r="19" spans="1:14" x14ac:dyDescent="0.25">
      <c r="A19" s="1"/>
      <c r="B19" s="1"/>
      <c r="C19" s="1" t="s">
        <v>14</v>
      </c>
      <c r="D19" s="5">
        <v>1500</v>
      </c>
      <c r="E19" s="5">
        <v>1188.83</v>
      </c>
      <c r="F19" s="5"/>
      <c r="G19" s="5">
        <v>1500</v>
      </c>
      <c r="H19" s="5">
        <v>811.64</v>
      </c>
      <c r="I19" s="5"/>
      <c r="J19" s="5">
        <v>1500</v>
      </c>
      <c r="K19" s="16">
        <v>58.89</v>
      </c>
      <c r="M19" s="5">
        <v>1500</v>
      </c>
      <c r="N19" s="6"/>
    </row>
    <row r="20" spans="1:14" x14ac:dyDescent="0.25">
      <c r="A20" s="1"/>
      <c r="B20" s="1"/>
      <c r="C20" s="1" t="s">
        <v>15</v>
      </c>
      <c r="D20" s="5">
        <v>0</v>
      </c>
      <c r="E20" s="5">
        <v>0</v>
      </c>
      <c r="F20" s="5"/>
      <c r="G20" s="5">
        <v>0</v>
      </c>
      <c r="H20" s="5">
        <v>21.3</v>
      </c>
      <c r="I20" s="5"/>
      <c r="J20" s="5">
        <v>25</v>
      </c>
      <c r="K20" s="16">
        <v>10</v>
      </c>
      <c r="M20" s="5">
        <v>0</v>
      </c>
      <c r="N20" s="6"/>
    </row>
    <row r="21" spans="1:14" x14ac:dyDescent="0.25">
      <c r="A21" s="1"/>
      <c r="B21" s="1"/>
      <c r="C21" s="1" t="s">
        <v>16</v>
      </c>
      <c r="D21" s="5">
        <v>2000</v>
      </c>
      <c r="E21" s="5">
        <v>2000</v>
      </c>
      <c r="F21" s="5"/>
      <c r="G21" s="5">
        <v>2000</v>
      </c>
      <c r="H21" s="5">
        <v>2000</v>
      </c>
      <c r="I21" s="5"/>
      <c r="J21" s="5">
        <v>2000</v>
      </c>
      <c r="K21" s="16">
        <v>2000</v>
      </c>
      <c r="M21" s="5">
        <v>2000</v>
      </c>
      <c r="N21" s="6"/>
    </row>
    <row r="22" spans="1:14" x14ac:dyDescent="0.25">
      <c r="A22" s="1"/>
      <c r="B22" s="1"/>
      <c r="C22" s="1" t="s">
        <v>17</v>
      </c>
      <c r="D22" s="5">
        <v>0</v>
      </c>
      <c r="E22" s="5">
        <v>0</v>
      </c>
      <c r="F22" s="5"/>
      <c r="G22" s="5">
        <v>0</v>
      </c>
      <c r="H22" s="5">
        <v>393.74</v>
      </c>
      <c r="I22" s="5"/>
      <c r="J22" s="5">
        <v>1200</v>
      </c>
      <c r="K22" s="16">
        <v>1211.6500000000001</v>
      </c>
      <c r="M22" s="5">
        <v>1200</v>
      </c>
      <c r="N22" s="6"/>
    </row>
    <row r="23" spans="1:14" x14ac:dyDescent="0.25">
      <c r="A23" s="1"/>
      <c r="B23" s="1"/>
      <c r="C23" s="1" t="s">
        <v>18</v>
      </c>
      <c r="D23" s="5">
        <v>1150</v>
      </c>
      <c r="E23" s="5">
        <v>1594</v>
      </c>
      <c r="F23" s="5"/>
      <c r="G23" s="5">
        <v>1600</v>
      </c>
      <c r="H23" s="5">
        <v>818</v>
      </c>
      <c r="I23" s="5"/>
      <c r="J23" s="5">
        <v>1300</v>
      </c>
      <c r="K23" s="16">
        <v>1293</v>
      </c>
      <c r="M23" s="5">
        <v>1300</v>
      </c>
      <c r="N23" s="6"/>
    </row>
    <row r="24" spans="1:14" x14ac:dyDescent="0.25">
      <c r="A24" s="1"/>
      <c r="B24" s="1"/>
      <c r="C24" s="1" t="s">
        <v>19</v>
      </c>
      <c r="D24" s="5">
        <v>550</v>
      </c>
      <c r="E24" s="5">
        <v>249.31</v>
      </c>
      <c r="F24" s="5"/>
      <c r="G24" s="5">
        <v>300</v>
      </c>
      <c r="H24" s="5">
        <v>302.77</v>
      </c>
      <c r="I24" s="5"/>
      <c r="J24" s="5">
        <v>0</v>
      </c>
      <c r="K24" s="16">
        <v>0</v>
      </c>
      <c r="M24" s="5">
        <v>0</v>
      </c>
      <c r="N24" s="6"/>
    </row>
    <row r="25" spans="1:14" x14ac:dyDescent="0.25">
      <c r="A25" s="1"/>
      <c r="B25" s="1"/>
      <c r="C25" s="1" t="s">
        <v>20</v>
      </c>
      <c r="D25" s="5">
        <v>800</v>
      </c>
      <c r="E25" s="5">
        <v>687.46</v>
      </c>
      <c r="F25" s="5"/>
      <c r="G25" s="5">
        <v>700</v>
      </c>
      <c r="H25" s="5">
        <v>529.20000000000005</v>
      </c>
      <c r="I25" s="5"/>
      <c r="J25" s="5">
        <v>0</v>
      </c>
      <c r="K25" s="16">
        <v>0</v>
      </c>
      <c r="M25" s="5">
        <v>0</v>
      </c>
      <c r="N25" s="6"/>
    </row>
    <row r="26" spans="1:14" x14ac:dyDescent="0.25">
      <c r="A26" s="1"/>
      <c r="B26" s="1"/>
      <c r="C26" s="1" t="s">
        <v>21</v>
      </c>
      <c r="D26" s="5">
        <v>60</v>
      </c>
      <c r="E26" s="5">
        <v>62</v>
      </c>
      <c r="F26" s="5"/>
      <c r="G26" s="5">
        <v>62</v>
      </c>
      <c r="H26" s="5">
        <v>62</v>
      </c>
      <c r="I26" s="5"/>
      <c r="J26" s="5">
        <v>62</v>
      </c>
      <c r="K26" s="16">
        <v>70</v>
      </c>
      <c r="M26" s="5">
        <v>70</v>
      </c>
      <c r="N26" s="6"/>
    </row>
    <row r="27" spans="1:14" x14ac:dyDescent="0.25">
      <c r="A27" s="1"/>
      <c r="B27" s="1"/>
      <c r="C27" s="1" t="s">
        <v>94</v>
      </c>
      <c r="D27" s="5">
        <v>200</v>
      </c>
      <c r="E27" s="5">
        <v>200</v>
      </c>
      <c r="F27" s="5"/>
      <c r="G27" s="5">
        <v>200</v>
      </c>
      <c r="H27" s="5">
        <v>200</v>
      </c>
      <c r="I27" s="5"/>
      <c r="J27" s="5">
        <v>200</v>
      </c>
      <c r="K27" s="16">
        <v>40</v>
      </c>
      <c r="M27" s="5">
        <v>0</v>
      </c>
      <c r="N27" s="6"/>
    </row>
    <row r="28" spans="1:14" x14ac:dyDescent="0.25">
      <c r="A28" s="1"/>
      <c r="B28" s="1"/>
      <c r="C28" s="1" t="s">
        <v>22</v>
      </c>
      <c r="D28" s="5">
        <v>25000</v>
      </c>
      <c r="E28" s="5">
        <v>24999.96</v>
      </c>
      <c r="F28" s="5"/>
      <c r="G28" s="5">
        <v>25000</v>
      </c>
      <c r="H28" s="5">
        <v>24999.96</v>
      </c>
      <c r="I28" s="5"/>
      <c r="J28" s="5">
        <v>25000</v>
      </c>
      <c r="K28" s="16">
        <v>24999.96</v>
      </c>
      <c r="M28" s="5">
        <v>25000</v>
      </c>
      <c r="N28" s="6"/>
    </row>
    <row r="29" spans="1:14" x14ac:dyDescent="0.25">
      <c r="A29" s="1"/>
      <c r="B29" s="1"/>
      <c r="C29" s="1" t="s">
        <v>23</v>
      </c>
      <c r="D29" s="5">
        <v>500</v>
      </c>
      <c r="E29" s="5">
        <v>275</v>
      </c>
      <c r="F29" s="5"/>
      <c r="G29" s="5">
        <v>500</v>
      </c>
      <c r="H29" s="5">
        <v>1080</v>
      </c>
      <c r="I29" s="5"/>
      <c r="J29" s="5">
        <v>45</v>
      </c>
      <c r="K29" s="16">
        <v>0</v>
      </c>
      <c r="M29" s="5">
        <v>45</v>
      </c>
      <c r="N29" s="6"/>
    </row>
    <row r="30" spans="1:14" x14ac:dyDescent="0.25">
      <c r="A30" s="1"/>
      <c r="B30" s="1" t="s">
        <v>24</v>
      </c>
      <c r="C30" s="1"/>
      <c r="D30" s="5">
        <f>SUM(D17:D29)</f>
        <v>37760</v>
      </c>
      <c r="E30" s="5">
        <f>SUM(E17:E29)</f>
        <v>36913.89</v>
      </c>
      <c r="F30" s="5"/>
      <c r="G30" s="5">
        <f>SUM(G17:G29)</f>
        <v>37862</v>
      </c>
      <c r="H30" s="5">
        <f>SUM(H17:H29)</f>
        <v>43201.84</v>
      </c>
      <c r="I30" s="5"/>
      <c r="J30" s="5">
        <f>SUM(J17:J29)</f>
        <v>36832</v>
      </c>
      <c r="K30" s="16">
        <f>SUM(K17:K29)</f>
        <v>34944.339999999997</v>
      </c>
      <c r="M30" s="5">
        <f>SUM(M17:M29)</f>
        <v>36615</v>
      </c>
      <c r="N30" s="6"/>
    </row>
    <row r="31" spans="1:14" x14ac:dyDescent="0.25">
      <c r="A31" s="1" t="s">
        <v>25</v>
      </c>
      <c r="B31" s="1"/>
      <c r="C31" s="1"/>
      <c r="D31" s="5">
        <f>SUM(D15-D30)</f>
        <v>160</v>
      </c>
      <c r="E31" s="5">
        <f>SUM(E15-E30)</f>
        <v>-2620.8000000000029</v>
      </c>
      <c r="F31" s="5"/>
      <c r="G31" s="5">
        <f>SUM(G15-G30)</f>
        <v>58</v>
      </c>
      <c r="H31" s="5">
        <f>SUM(H15-H30)</f>
        <v>-10757.649999999994</v>
      </c>
      <c r="I31" s="5"/>
      <c r="J31" s="5">
        <f>SUM(J15-J30)</f>
        <v>588</v>
      </c>
      <c r="K31" s="16">
        <f>SUM(K15)-K30</f>
        <v>-2855.3199999999961</v>
      </c>
      <c r="M31" s="5">
        <f>SUM(M15-M30)</f>
        <v>127</v>
      </c>
      <c r="N31" s="6"/>
    </row>
    <row r="32" spans="1:14" x14ac:dyDescent="0.25">
      <c r="D32" s="5"/>
      <c r="E32" s="5"/>
      <c r="F32" s="5"/>
      <c r="G32" s="5"/>
      <c r="H32" s="5"/>
      <c r="I32" s="5"/>
      <c r="J32" s="5"/>
      <c r="M32" s="5"/>
    </row>
    <row r="33" spans="3:14" x14ac:dyDescent="0.25">
      <c r="C33" t="s">
        <v>55</v>
      </c>
      <c r="J33" s="5">
        <v>4384.7</v>
      </c>
      <c r="K33" s="16">
        <v>3023.24</v>
      </c>
      <c r="M33" s="5">
        <v>3023.24</v>
      </c>
    </row>
    <row r="34" spans="3:14" x14ac:dyDescent="0.25">
      <c r="C34" t="s">
        <v>56</v>
      </c>
      <c r="J34" s="5">
        <v>5676.8</v>
      </c>
      <c r="K34" s="16">
        <v>4993.18</v>
      </c>
      <c r="M34" s="5">
        <v>3838.45</v>
      </c>
      <c r="N34" s="9"/>
    </row>
  </sheetData>
  <mergeCells count="4">
    <mergeCell ref="D3:E3"/>
    <mergeCell ref="G3:H3"/>
    <mergeCell ref="J3:K3"/>
    <mergeCell ref="M3:N3"/>
  </mergeCells>
  <pageMargins left="0.7" right="0.7" top="0.75" bottom="0.7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activeCell="C35" sqref="C35"/>
    </sheetView>
  </sheetViews>
  <sheetFormatPr defaultRowHeight="15" x14ac:dyDescent="0.25"/>
  <cols>
    <col min="1" max="1" width="18.28515625" customWidth="1"/>
    <col min="2" max="2" width="3" customWidth="1"/>
    <col min="3" max="3" width="16.140625" bestFit="1" customWidth="1"/>
    <col min="4" max="4" width="2.85546875" customWidth="1"/>
    <col min="6" max="6" width="2.28515625" customWidth="1"/>
    <col min="7" max="7" width="17.140625" customWidth="1"/>
    <col min="8" max="8" width="2.42578125" customWidth="1"/>
    <col min="10" max="10" width="2.85546875" customWidth="1"/>
    <col min="11" max="11" width="11.5703125" bestFit="1" customWidth="1"/>
    <col min="13" max="13" width="2.85546875" customWidth="1"/>
    <col min="14" max="14" width="11.5703125" bestFit="1" customWidth="1"/>
  </cols>
  <sheetData>
    <row r="1" spans="1:14" x14ac:dyDescent="0.25">
      <c r="A1" s="4" t="s">
        <v>28</v>
      </c>
      <c r="B1" s="4"/>
      <c r="C1" s="4" t="s">
        <v>29</v>
      </c>
      <c r="D1" s="4"/>
      <c r="E1" s="4" t="s">
        <v>59</v>
      </c>
      <c r="F1" s="4"/>
      <c r="G1" s="4" t="s">
        <v>30</v>
      </c>
      <c r="H1" s="4"/>
      <c r="I1" s="4" t="s">
        <v>53</v>
      </c>
      <c r="J1" s="4"/>
      <c r="K1" s="4" t="s">
        <v>54</v>
      </c>
      <c r="L1" s="4" t="s">
        <v>58</v>
      </c>
      <c r="M1" s="4"/>
      <c r="N1" s="4" t="s">
        <v>54</v>
      </c>
    </row>
    <row r="3" spans="1:14" x14ac:dyDescent="0.25">
      <c r="A3" t="s">
        <v>31</v>
      </c>
      <c r="C3" s="5">
        <v>0</v>
      </c>
      <c r="E3">
        <v>45</v>
      </c>
      <c r="G3" s="6">
        <f>SUM(C3*E3)</f>
        <v>0</v>
      </c>
      <c r="I3">
        <v>35</v>
      </c>
      <c r="K3" s="6">
        <f>SUM(C3)*I3</f>
        <v>0</v>
      </c>
      <c r="L3">
        <v>41</v>
      </c>
      <c r="N3" s="6">
        <f>SUM(C3)*L3</f>
        <v>0</v>
      </c>
    </row>
    <row r="4" spans="1:14" x14ac:dyDescent="0.25">
      <c r="A4" t="s">
        <v>32</v>
      </c>
      <c r="C4" s="5">
        <v>1000</v>
      </c>
      <c r="E4">
        <v>5</v>
      </c>
      <c r="G4" s="6">
        <f t="shared" ref="G4:G10" si="0">SUM(C4*E4)</f>
        <v>5000</v>
      </c>
      <c r="I4">
        <v>1</v>
      </c>
      <c r="K4" s="6">
        <f>SUM(C4)*I4</f>
        <v>1000</v>
      </c>
      <c r="L4">
        <v>4</v>
      </c>
      <c r="N4" s="6">
        <f t="shared" ref="N4:N10" si="1">SUM(C4)*L4</f>
        <v>4000</v>
      </c>
    </row>
    <row r="5" spans="1:14" x14ac:dyDescent="0.25">
      <c r="A5" t="s">
        <v>33</v>
      </c>
      <c r="C5" s="5">
        <v>25</v>
      </c>
      <c r="E5">
        <v>11</v>
      </c>
      <c r="G5" s="6">
        <f t="shared" si="0"/>
        <v>275</v>
      </c>
      <c r="I5">
        <v>5</v>
      </c>
      <c r="K5" s="6">
        <f t="shared" ref="K5:K10" si="2">SUM(C5)*I5</f>
        <v>125</v>
      </c>
      <c r="L5">
        <v>11</v>
      </c>
      <c r="N5" s="6">
        <f t="shared" si="1"/>
        <v>275</v>
      </c>
    </row>
    <row r="6" spans="1:14" x14ac:dyDescent="0.25">
      <c r="A6" t="s">
        <v>34</v>
      </c>
      <c r="C6" s="5">
        <v>100</v>
      </c>
      <c r="E6">
        <v>4</v>
      </c>
      <c r="G6" s="6">
        <f t="shared" si="0"/>
        <v>400</v>
      </c>
      <c r="I6">
        <v>3</v>
      </c>
      <c r="K6" s="6">
        <f t="shared" si="2"/>
        <v>300</v>
      </c>
      <c r="L6">
        <v>4</v>
      </c>
      <c r="N6" s="6">
        <f t="shared" si="1"/>
        <v>400</v>
      </c>
    </row>
    <row r="7" spans="1:14" x14ac:dyDescent="0.25">
      <c r="A7" t="s">
        <v>35</v>
      </c>
      <c r="C7" s="5">
        <v>250</v>
      </c>
      <c r="E7">
        <v>4</v>
      </c>
      <c r="G7" s="6">
        <f t="shared" si="0"/>
        <v>1000</v>
      </c>
      <c r="I7">
        <v>6</v>
      </c>
      <c r="K7" s="6">
        <f t="shared" si="2"/>
        <v>1500</v>
      </c>
      <c r="L7">
        <v>4</v>
      </c>
      <c r="N7" s="6">
        <f t="shared" si="1"/>
        <v>1000</v>
      </c>
    </row>
    <row r="8" spans="1:14" x14ac:dyDescent="0.25">
      <c r="A8" t="s">
        <v>36</v>
      </c>
      <c r="C8" s="5">
        <v>500</v>
      </c>
      <c r="E8">
        <v>20</v>
      </c>
      <c r="G8" s="6">
        <f t="shared" si="0"/>
        <v>10000</v>
      </c>
      <c r="I8">
        <v>19</v>
      </c>
      <c r="K8" s="6">
        <f t="shared" si="2"/>
        <v>9500</v>
      </c>
      <c r="L8">
        <v>20</v>
      </c>
      <c r="N8" s="6">
        <f t="shared" si="1"/>
        <v>10000</v>
      </c>
    </row>
    <row r="9" spans="1:14" x14ac:dyDescent="0.25">
      <c r="A9" t="s">
        <v>37</v>
      </c>
      <c r="C9" s="5">
        <v>750</v>
      </c>
      <c r="E9">
        <v>13</v>
      </c>
      <c r="G9" s="6">
        <f t="shared" si="0"/>
        <v>9750</v>
      </c>
      <c r="I9">
        <v>11</v>
      </c>
      <c r="K9" s="6">
        <f t="shared" si="2"/>
        <v>8250</v>
      </c>
      <c r="L9">
        <v>13</v>
      </c>
      <c r="N9" s="6">
        <f t="shared" si="1"/>
        <v>9750</v>
      </c>
    </row>
    <row r="10" spans="1:14" x14ac:dyDescent="0.25">
      <c r="A10" t="s">
        <v>38</v>
      </c>
      <c r="C10" s="5">
        <v>0</v>
      </c>
      <c r="E10">
        <v>11</v>
      </c>
      <c r="G10" s="6">
        <f t="shared" si="0"/>
        <v>0</v>
      </c>
      <c r="I10">
        <v>12</v>
      </c>
      <c r="K10" s="6">
        <f t="shared" si="2"/>
        <v>0</v>
      </c>
      <c r="L10">
        <v>11</v>
      </c>
      <c r="N10" s="6">
        <f t="shared" si="1"/>
        <v>0</v>
      </c>
    </row>
    <row r="12" spans="1:14" ht="15.75" thickBot="1" x14ac:dyDescent="0.3">
      <c r="A12" s="7" t="s">
        <v>39</v>
      </c>
      <c r="B12" s="7"/>
      <c r="C12" s="7"/>
      <c r="D12" s="7"/>
      <c r="E12" s="7">
        <f>SUM(E3:E10)</f>
        <v>113</v>
      </c>
      <c r="F12" s="7"/>
      <c r="G12" s="8">
        <f>SUM(G3:G10)</f>
        <v>26425</v>
      </c>
      <c r="H12" s="7"/>
      <c r="I12" s="7">
        <f>SUM(I3:I10)</f>
        <v>92</v>
      </c>
      <c r="J12" s="7"/>
      <c r="K12" s="8">
        <f>SUM(K3:K10)</f>
        <v>20675</v>
      </c>
      <c r="L12" s="7">
        <f>SUM(L3:L10)</f>
        <v>108</v>
      </c>
      <c r="M12" s="7"/>
      <c r="N12" s="8">
        <f>SUM(N3:N10)</f>
        <v>25425</v>
      </c>
    </row>
    <row r="13" spans="1:14" x14ac:dyDescent="0.25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1"/>
      <c r="L13" s="10"/>
      <c r="M13" s="10"/>
      <c r="N13" s="11"/>
    </row>
    <row r="14" spans="1:14" x14ac:dyDescent="0.25">
      <c r="A14" s="12" t="s">
        <v>63</v>
      </c>
    </row>
    <row r="15" spans="1:14" x14ac:dyDescent="0.25">
      <c r="A15" s="4" t="s">
        <v>28</v>
      </c>
      <c r="B15" s="4"/>
      <c r="C15" s="4" t="s">
        <v>29</v>
      </c>
      <c r="D15" s="4"/>
      <c r="E15" s="4" t="s">
        <v>59</v>
      </c>
      <c r="F15" s="4"/>
      <c r="G15" s="4" t="s">
        <v>30</v>
      </c>
      <c r="H15" s="4"/>
      <c r="I15" s="4" t="s">
        <v>53</v>
      </c>
      <c r="J15" s="4"/>
      <c r="K15" s="4" t="s">
        <v>54</v>
      </c>
      <c r="L15" s="4" t="s">
        <v>58</v>
      </c>
      <c r="M15" s="4"/>
      <c r="N15" s="4" t="s">
        <v>54</v>
      </c>
    </row>
    <row r="17" spans="1:14" x14ac:dyDescent="0.25">
      <c r="A17" t="s">
        <v>31</v>
      </c>
      <c r="C17" s="5">
        <v>0</v>
      </c>
      <c r="E17">
        <v>45</v>
      </c>
      <c r="G17" s="6">
        <f>SUM(C17*E17)</f>
        <v>0</v>
      </c>
      <c r="I17">
        <v>35</v>
      </c>
      <c r="K17" s="6">
        <v>0</v>
      </c>
      <c r="L17">
        <v>41</v>
      </c>
      <c r="N17" s="6">
        <v>0</v>
      </c>
    </row>
    <row r="18" spans="1:14" x14ac:dyDescent="0.25">
      <c r="A18" t="s">
        <v>32</v>
      </c>
      <c r="C18" s="5">
        <v>1000</v>
      </c>
      <c r="E18">
        <v>5</v>
      </c>
      <c r="G18" s="6">
        <f t="shared" ref="G18:G25" si="3">SUM(C18*E18)</f>
        <v>5000</v>
      </c>
      <c r="I18">
        <v>1</v>
      </c>
      <c r="K18" s="6">
        <v>1000</v>
      </c>
      <c r="L18">
        <v>4</v>
      </c>
      <c r="N18" s="6">
        <v>5000</v>
      </c>
    </row>
    <row r="19" spans="1:14" x14ac:dyDescent="0.25">
      <c r="A19" t="s">
        <v>33</v>
      </c>
      <c r="C19" s="5">
        <v>40</v>
      </c>
      <c r="E19">
        <v>11</v>
      </c>
      <c r="G19" s="6">
        <f t="shared" si="3"/>
        <v>440</v>
      </c>
      <c r="I19">
        <v>5</v>
      </c>
      <c r="K19" s="6">
        <v>125</v>
      </c>
      <c r="L19">
        <v>11</v>
      </c>
      <c r="N19" s="6">
        <v>275</v>
      </c>
    </row>
    <row r="20" spans="1:14" x14ac:dyDescent="0.25">
      <c r="A20" t="s">
        <v>34</v>
      </c>
      <c r="C20" s="5">
        <v>125</v>
      </c>
      <c r="E20">
        <v>4</v>
      </c>
      <c r="G20" s="6">
        <f t="shared" si="3"/>
        <v>500</v>
      </c>
      <c r="I20">
        <v>3</v>
      </c>
      <c r="K20" s="6">
        <v>300</v>
      </c>
      <c r="L20">
        <v>4</v>
      </c>
      <c r="N20" s="6">
        <v>400</v>
      </c>
    </row>
    <row r="21" spans="1:14" x14ac:dyDescent="0.25">
      <c r="A21" t="s">
        <v>35</v>
      </c>
      <c r="C21" s="5">
        <v>275</v>
      </c>
      <c r="E21">
        <v>4</v>
      </c>
      <c r="G21" s="6">
        <f t="shared" si="3"/>
        <v>1100</v>
      </c>
      <c r="I21">
        <v>6</v>
      </c>
      <c r="K21" s="6">
        <v>1500</v>
      </c>
      <c r="L21">
        <v>4</v>
      </c>
      <c r="N21" s="6">
        <v>1000</v>
      </c>
    </row>
    <row r="22" spans="1:14" x14ac:dyDescent="0.25">
      <c r="A22" t="s">
        <v>60</v>
      </c>
      <c r="C22" s="5">
        <v>550</v>
      </c>
      <c r="E22">
        <v>10</v>
      </c>
      <c r="G22" s="6">
        <f t="shared" si="3"/>
        <v>5500</v>
      </c>
      <c r="I22">
        <v>19</v>
      </c>
      <c r="K22" s="6">
        <v>9500</v>
      </c>
      <c r="L22">
        <v>20</v>
      </c>
      <c r="N22" s="6">
        <v>10000</v>
      </c>
    </row>
    <row r="23" spans="1:14" x14ac:dyDescent="0.25">
      <c r="A23" t="s">
        <v>61</v>
      </c>
      <c r="C23" s="5">
        <v>700</v>
      </c>
      <c r="E23">
        <v>10</v>
      </c>
      <c r="G23" s="6">
        <f t="shared" si="3"/>
        <v>7000</v>
      </c>
      <c r="I23">
        <v>0</v>
      </c>
      <c r="K23" s="6">
        <v>0</v>
      </c>
      <c r="L23">
        <v>0</v>
      </c>
      <c r="N23" s="6">
        <v>0</v>
      </c>
    </row>
    <row r="24" spans="1:14" x14ac:dyDescent="0.25">
      <c r="A24" t="s">
        <v>62</v>
      </c>
      <c r="C24" s="5">
        <v>900</v>
      </c>
      <c r="E24">
        <v>13</v>
      </c>
      <c r="G24" s="6">
        <f t="shared" si="3"/>
        <v>11700</v>
      </c>
      <c r="I24">
        <v>11</v>
      </c>
      <c r="K24" s="6">
        <v>8250</v>
      </c>
      <c r="L24">
        <v>13</v>
      </c>
      <c r="N24" s="6">
        <v>9750</v>
      </c>
    </row>
    <row r="25" spans="1:14" x14ac:dyDescent="0.25">
      <c r="A25" t="s">
        <v>38</v>
      </c>
      <c r="C25" s="5">
        <v>0</v>
      </c>
      <c r="E25">
        <v>11</v>
      </c>
      <c r="G25" s="6">
        <f t="shared" si="3"/>
        <v>0</v>
      </c>
      <c r="I25">
        <v>12</v>
      </c>
      <c r="K25" s="6">
        <v>0</v>
      </c>
      <c r="L25">
        <v>11</v>
      </c>
      <c r="N25" s="6">
        <v>0</v>
      </c>
    </row>
    <row r="27" spans="1:14" ht="15.75" thickBot="1" x14ac:dyDescent="0.3">
      <c r="A27" s="7" t="s">
        <v>39</v>
      </c>
      <c r="B27" s="7"/>
      <c r="C27" s="7"/>
      <c r="D27" s="7"/>
      <c r="E27" s="7">
        <f>SUM(E17:E25)</f>
        <v>113</v>
      </c>
      <c r="F27" s="7"/>
      <c r="G27" s="8">
        <f>SUM(G17:G25)</f>
        <v>31240</v>
      </c>
      <c r="H27" s="7"/>
      <c r="I27" s="7">
        <f>SUM(I17:I25)</f>
        <v>92</v>
      </c>
      <c r="J27" s="7"/>
      <c r="K27" s="8">
        <f>SUM(K17:K25)</f>
        <v>20675</v>
      </c>
      <c r="L27" s="7">
        <f>SUM(L17:L25)</f>
        <v>108</v>
      </c>
      <c r="M27" s="7"/>
      <c r="N27" s="8">
        <f>SUM(N17:N25)</f>
        <v>26425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33" sqref="A33:XFD33"/>
    </sheetView>
  </sheetViews>
  <sheetFormatPr defaultRowHeight="15" x14ac:dyDescent="0.25"/>
  <cols>
    <col min="1" max="1" width="23.5703125" bestFit="1" customWidth="1"/>
    <col min="2" max="2" width="11.5703125" style="5" bestFit="1" customWidth="1"/>
    <col min="3" max="3" width="10.140625" bestFit="1" customWidth="1"/>
  </cols>
  <sheetData>
    <row r="1" spans="1:3" x14ac:dyDescent="0.25">
      <c r="A1" s="4" t="s">
        <v>93</v>
      </c>
      <c r="B1" s="13" t="s">
        <v>45</v>
      </c>
      <c r="C1" s="4" t="s">
        <v>64</v>
      </c>
    </row>
    <row r="2" spans="1:3" x14ac:dyDescent="0.25">
      <c r="A2" t="s">
        <v>65</v>
      </c>
      <c r="B2" s="5">
        <v>25</v>
      </c>
      <c r="C2" t="s">
        <v>66</v>
      </c>
    </row>
    <row r="3" spans="1:3" x14ac:dyDescent="0.25">
      <c r="A3" t="s">
        <v>48</v>
      </c>
      <c r="B3" s="5">
        <v>25</v>
      </c>
      <c r="C3" t="s">
        <v>66</v>
      </c>
    </row>
    <row r="4" spans="1:3" x14ac:dyDescent="0.25">
      <c r="A4" t="s">
        <v>67</v>
      </c>
      <c r="B4" s="5">
        <v>25</v>
      </c>
      <c r="C4" t="s">
        <v>66</v>
      </c>
    </row>
    <row r="5" spans="1:3" x14ac:dyDescent="0.25">
      <c r="A5" t="s">
        <v>68</v>
      </c>
      <c r="B5" s="5">
        <v>25</v>
      </c>
      <c r="C5" t="s">
        <v>66</v>
      </c>
    </row>
    <row r="6" spans="1:3" x14ac:dyDescent="0.25">
      <c r="A6" t="s">
        <v>47</v>
      </c>
      <c r="B6" s="5">
        <v>25</v>
      </c>
      <c r="C6" t="s">
        <v>66</v>
      </c>
    </row>
    <row r="7" spans="1:3" x14ac:dyDescent="0.25">
      <c r="A7" t="s">
        <v>69</v>
      </c>
      <c r="B7" s="5">
        <v>25</v>
      </c>
      <c r="C7" t="s">
        <v>66</v>
      </c>
    </row>
    <row r="8" spans="1:3" x14ac:dyDescent="0.25">
      <c r="A8" t="s">
        <v>70</v>
      </c>
      <c r="B8" s="5">
        <v>25</v>
      </c>
      <c r="C8" t="s">
        <v>66</v>
      </c>
    </row>
    <row r="9" spans="1:3" x14ac:dyDescent="0.25">
      <c r="A9" t="s">
        <v>71</v>
      </c>
      <c r="B9" s="5">
        <v>25</v>
      </c>
      <c r="C9" t="s">
        <v>66</v>
      </c>
    </row>
    <row r="10" spans="1:3" x14ac:dyDescent="0.25">
      <c r="A10" t="s">
        <v>72</v>
      </c>
      <c r="B10" s="5">
        <v>25</v>
      </c>
      <c r="C10" t="s">
        <v>66</v>
      </c>
    </row>
    <row r="11" spans="1:3" x14ac:dyDescent="0.25">
      <c r="A11" t="s">
        <v>73</v>
      </c>
      <c r="B11" s="5">
        <v>25</v>
      </c>
      <c r="C11" t="s">
        <v>66</v>
      </c>
    </row>
    <row r="12" spans="1:3" x14ac:dyDescent="0.25">
      <c r="A12" t="s">
        <v>74</v>
      </c>
      <c r="B12" s="5">
        <v>25</v>
      </c>
      <c r="C12" t="s">
        <v>66</v>
      </c>
    </row>
    <row r="13" spans="1:3" x14ac:dyDescent="0.25">
      <c r="A13" t="s">
        <v>75</v>
      </c>
      <c r="B13" s="5">
        <v>100</v>
      </c>
      <c r="C13" t="s">
        <v>76</v>
      </c>
    </row>
    <row r="14" spans="1:3" x14ac:dyDescent="0.25">
      <c r="A14" t="s">
        <v>49</v>
      </c>
      <c r="B14" s="5">
        <v>100</v>
      </c>
      <c r="C14" t="s">
        <v>76</v>
      </c>
    </row>
    <row r="15" spans="1:3" x14ac:dyDescent="0.25">
      <c r="A15" t="s">
        <v>50</v>
      </c>
      <c r="B15" s="5">
        <v>100</v>
      </c>
      <c r="C15" t="s">
        <v>76</v>
      </c>
    </row>
    <row r="16" spans="1:3" x14ac:dyDescent="0.25">
      <c r="A16" t="s">
        <v>77</v>
      </c>
      <c r="B16" s="5">
        <v>100</v>
      </c>
      <c r="C16" t="s">
        <v>76</v>
      </c>
    </row>
    <row r="17" spans="1:3" x14ac:dyDescent="0.25">
      <c r="A17" t="s">
        <v>78</v>
      </c>
      <c r="B17" s="5">
        <v>100</v>
      </c>
      <c r="C17" t="s">
        <v>76</v>
      </c>
    </row>
    <row r="18" spans="1:3" x14ac:dyDescent="0.25">
      <c r="A18" t="s">
        <v>79</v>
      </c>
      <c r="B18" s="5">
        <v>250</v>
      </c>
      <c r="C18" t="s">
        <v>80</v>
      </c>
    </row>
    <row r="19" spans="1:3" x14ac:dyDescent="0.25">
      <c r="A19" t="s">
        <v>81</v>
      </c>
      <c r="B19" s="5">
        <v>250</v>
      </c>
      <c r="C19" t="s">
        <v>80</v>
      </c>
    </row>
    <row r="20" spans="1:3" x14ac:dyDescent="0.25">
      <c r="A20" t="s">
        <v>41</v>
      </c>
      <c r="B20" s="5">
        <v>250</v>
      </c>
      <c r="C20" t="s">
        <v>80</v>
      </c>
    </row>
    <row r="21" spans="1:3" x14ac:dyDescent="0.25">
      <c r="A21" t="s">
        <v>42</v>
      </c>
      <c r="B21" s="5">
        <v>250</v>
      </c>
      <c r="C21" t="s">
        <v>80</v>
      </c>
    </row>
    <row r="22" spans="1:3" x14ac:dyDescent="0.25">
      <c r="A22" t="s">
        <v>82</v>
      </c>
      <c r="B22" s="5">
        <v>500</v>
      </c>
      <c r="C22" t="s">
        <v>83</v>
      </c>
    </row>
    <row r="23" spans="1:3" x14ac:dyDescent="0.25">
      <c r="A23" t="s">
        <v>84</v>
      </c>
      <c r="B23" s="5">
        <v>500</v>
      </c>
      <c r="C23" t="s">
        <v>83</v>
      </c>
    </row>
    <row r="24" spans="1:3" x14ac:dyDescent="0.25">
      <c r="A24" t="s">
        <v>85</v>
      </c>
      <c r="B24" s="5">
        <v>500</v>
      </c>
      <c r="C24" t="s">
        <v>83</v>
      </c>
    </row>
    <row r="25" spans="1:3" x14ac:dyDescent="0.25">
      <c r="A25" t="s">
        <v>51</v>
      </c>
      <c r="B25" s="5">
        <v>500</v>
      </c>
      <c r="C25" t="s">
        <v>83</v>
      </c>
    </row>
    <row r="26" spans="1:3" x14ac:dyDescent="0.25">
      <c r="A26" t="s">
        <v>86</v>
      </c>
      <c r="B26" s="5">
        <v>500</v>
      </c>
      <c r="C26" t="s">
        <v>83</v>
      </c>
    </row>
    <row r="27" spans="1:3" x14ac:dyDescent="0.25">
      <c r="A27" t="s">
        <v>87</v>
      </c>
      <c r="B27" s="5">
        <v>750</v>
      </c>
      <c r="C27" t="s">
        <v>88</v>
      </c>
    </row>
    <row r="28" spans="1:3" x14ac:dyDescent="0.25">
      <c r="A28" t="s">
        <v>52</v>
      </c>
      <c r="B28" s="5">
        <v>750</v>
      </c>
      <c r="C28" t="s">
        <v>88</v>
      </c>
    </row>
    <row r="29" spans="1:3" x14ac:dyDescent="0.25">
      <c r="A29" t="s">
        <v>89</v>
      </c>
      <c r="B29" s="5">
        <v>1000</v>
      </c>
      <c r="C29" t="s">
        <v>90</v>
      </c>
    </row>
    <row r="30" spans="1:3" x14ac:dyDescent="0.25">
      <c r="A30" t="s">
        <v>46</v>
      </c>
      <c r="B30" s="5">
        <v>1000</v>
      </c>
      <c r="C30" t="s">
        <v>90</v>
      </c>
    </row>
    <row r="31" spans="1:3" x14ac:dyDescent="0.25">
      <c r="A31" t="s">
        <v>40</v>
      </c>
      <c r="B31" s="5">
        <v>1000</v>
      </c>
      <c r="C31" t="s">
        <v>90</v>
      </c>
    </row>
    <row r="32" spans="1:3" x14ac:dyDescent="0.25">
      <c r="A32" t="s">
        <v>91</v>
      </c>
      <c r="B32" s="5">
        <v>1000</v>
      </c>
      <c r="C32" t="s">
        <v>90</v>
      </c>
    </row>
    <row r="33" spans="1:3" x14ac:dyDescent="0.25">
      <c r="A33" t="s">
        <v>43</v>
      </c>
      <c r="B33" s="5">
        <v>16250</v>
      </c>
      <c r="C3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Dues Fee Structure</vt:lpstr>
      <vt:lpstr>Membership Dues Paid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B. Brown</dc:creator>
  <cp:lastModifiedBy>Amy C</cp:lastModifiedBy>
  <cp:lastPrinted>2016-09-28T15:45:37Z</cp:lastPrinted>
  <dcterms:created xsi:type="dcterms:W3CDTF">2016-01-07T03:17:20Z</dcterms:created>
  <dcterms:modified xsi:type="dcterms:W3CDTF">2017-01-20T20:37:15Z</dcterms:modified>
</cp:coreProperties>
</file>